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00000000_須藤PC\LIAJ全体\当団ＨＰリニューアル\更新データ\更新済み\酪農経営支援総合対策事業（乳用牛改良増殖推進事業）\R06\20240603\"/>
    </mc:Choice>
  </mc:AlternateContent>
  <xr:revisionPtr revIDLastSave="0" documentId="13_ncr:1_{A431EE03-3BCA-4AD7-BB24-B16FE94023EA}" xr6:coauthVersionLast="47" xr6:coauthVersionMax="47" xr10:uidLastSave="{00000000-0000-0000-0000-000000000000}"/>
  <bookViews>
    <workbookView xWindow="-108" yWindow="-108" windowWidth="23256" windowHeight="12576" xr2:uid="{DF18F3C4-022F-41BB-B1AF-E591C0B11744}"/>
  </bookViews>
  <sheets>
    <sheet name="20240423　A４横 " sheetId="6" r:id="rId1"/>
  </sheets>
  <definedNames>
    <definedName name="_xlnm.Print_Area" localSheetId="0">'20240423　A４横 '!$A$1:$Q$38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3" i="6" l="1"/>
  <c r="L33" i="6"/>
  <c r="J29" i="6"/>
  <c r="J32" i="6"/>
  <c r="L32" i="6"/>
  <c r="N35" i="6"/>
  <c r="J31" i="6"/>
  <c r="J21" i="6"/>
  <c r="G20" i="6"/>
  <c r="E20" i="6"/>
  <c r="D17" i="6"/>
  <c r="G26" i="6" s="1"/>
  <c r="J26" i="6" s="1"/>
  <c r="J11" i="6"/>
  <c r="G24" i="6" l="1"/>
  <c r="J24" i="6" s="1"/>
  <c r="G30" i="6"/>
  <c r="J30" i="6" s="1"/>
  <c r="G27" i="6"/>
  <c r="J27" i="6" s="1"/>
  <c r="G28" i="6"/>
  <c r="J28" i="6" s="1"/>
  <c r="G22" i="6"/>
  <c r="J22" i="6" s="1"/>
  <c r="G25" i="6"/>
  <c r="J25" i="6" s="1"/>
  <c r="J20" i="6"/>
  <c r="G23" i="6"/>
  <c r="J23" i="6" s="1"/>
  <c r="L35" i="6" l="1"/>
  <c r="P37" i="6" l="1"/>
  <c r="P3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秀夫</author>
  </authors>
  <commentList>
    <comment ref="L32" authorId="0" shapeId="0" xr:uid="{1272851F-238D-4F66-9618-221E0FB6C93B}">
      <text>
        <r>
          <rPr>
            <sz val="9"/>
            <color indexed="81"/>
            <rFont val="MS P ゴシック"/>
            <family val="3"/>
            <charset val="128"/>
          </rPr>
          <t xml:space="preserve">
ここの表示を四捨五入でなく、切り上げにした。
細目を「ホンダのフィット」等中堅よりも大衆クラスにする等厳しくしたことから、一律の切り捨てにするのではなく切上にした。この2年、ガソリン上昇の流れやガソリンに係る補助金が無くなるなどの通常の社会背景を考えれば、切上げを、即、不適切とは言い切れず、むしろ適切と考えた。
※やった事
　=ROUNDUP(J32,0)を入力しました
　0は小数点以下の数です。</t>
        </r>
      </text>
    </comment>
  </commentList>
</comments>
</file>

<file path=xl/sharedStrings.xml><?xml version="1.0" encoding="utf-8"?>
<sst xmlns="http://schemas.openxmlformats.org/spreadsheetml/2006/main" count="122" uniqueCount="82">
  <si>
    <t>1㎞当たりの費用</t>
    <rPh sb="2" eb="3">
      <t>ア</t>
    </rPh>
    <rPh sb="6" eb="8">
      <t>ヒヨウ</t>
    </rPh>
    <phoneticPr fontId="1"/>
  </si>
  <si>
    <t>燃料費１ℓ</t>
    <rPh sb="0" eb="3">
      <t>ネンリョウヒ</t>
    </rPh>
    <phoneticPr fontId="1"/>
  </si>
  <si>
    <t>円÷</t>
    <rPh sb="0" eb="1">
      <t>エン</t>
    </rPh>
    <phoneticPr fontId="1"/>
  </si>
  <si>
    <t>㎞/ℓ</t>
    <phoneticPr fontId="1"/>
  </si>
  <si>
    <t>＝</t>
    <phoneticPr fontId="1"/>
  </si>
  <si>
    <t>オイル</t>
    <phoneticPr fontId="1"/>
  </si>
  <si>
    <t>㎞</t>
    <phoneticPr fontId="1"/>
  </si>
  <si>
    <t>自動車税</t>
    <rPh sb="0" eb="4">
      <t>ジドウシャゼイ</t>
    </rPh>
    <phoneticPr fontId="1"/>
  </si>
  <si>
    <t>重量税</t>
    <rPh sb="0" eb="3">
      <t>ジュウリョウゼイ</t>
    </rPh>
    <phoneticPr fontId="1"/>
  </si>
  <si>
    <t>取得税</t>
    <rPh sb="0" eb="3">
      <t>シュトクゼイ</t>
    </rPh>
    <phoneticPr fontId="1"/>
  </si>
  <si>
    <t>登録関係手数料</t>
    <rPh sb="0" eb="4">
      <t>トウロクカンケイ</t>
    </rPh>
    <rPh sb="4" eb="7">
      <t>テスウリョウ</t>
    </rPh>
    <phoneticPr fontId="1"/>
  </si>
  <si>
    <t>リサイクル料</t>
    <rPh sb="5" eb="6">
      <t>リョウ</t>
    </rPh>
    <phoneticPr fontId="1"/>
  </si>
  <si>
    <t>自賠責保険</t>
    <rPh sb="0" eb="3">
      <t>ジバイセキ</t>
    </rPh>
    <rPh sb="3" eb="5">
      <t>ホケン</t>
    </rPh>
    <phoneticPr fontId="1"/>
  </si>
  <si>
    <t>任意保険</t>
    <rPh sb="0" eb="4">
      <t>ニンイホケン</t>
    </rPh>
    <phoneticPr fontId="1"/>
  </si>
  <si>
    <t>1㎞当たり費用</t>
    <rPh sb="2" eb="3">
      <t>ア</t>
    </rPh>
    <rPh sb="5" eb="7">
      <t>ヒヨウ</t>
    </rPh>
    <phoneticPr fontId="1"/>
  </si>
  <si>
    <t>合計</t>
    <rPh sb="0" eb="2">
      <t>ゴウケイ</t>
    </rPh>
    <phoneticPr fontId="1"/>
  </si>
  <si>
    <t>≒</t>
    <phoneticPr fontId="1"/>
  </si>
  <si>
    <t>㎞＝</t>
    <phoneticPr fontId="1"/>
  </si>
  <si>
    <t>円/㎞×</t>
    <phoneticPr fontId="1"/>
  </si>
  <si>
    <t>円</t>
    <rPh sb="0" eb="1">
      <t>エン</t>
    </rPh>
    <phoneticPr fontId="1"/>
  </si>
  <si>
    <t>タイヤ代</t>
    <rPh sb="3" eb="4">
      <t>ダイ</t>
    </rPh>
    <phoneticPr fontId="1"/>
  </si>
  <si>
    <t>イ　燃費について</t>
    <rPh sb="2" eb="4">
      <t>ネンピ</t>
    </rPh>
    <phoneticPr fontId="1"/>
  </si>
  <si>
    <t>よって</t>
    <phoneticPr fontId="1"/>
  </si>
  <si>
    <t>×</t>
    <phoneticPr fontId="1"/>
  </si>
  <si>
    <t>ウ　燃料費（ガソリン代）</t>
    <rPh sb="2" eb="5">
      <t>ネンリョウヒ</t>
    </rPh>
    <rPh sb="10" eb="11">
      <t>ダイ</t>
    </rPh>
    <phoneticPr fontId="1"/>
  </si>
  <si>
    <t>a</t>
    <phoneticPr fontId="1"/>
  </si>
  <si>
    <t>b</t>
    <phoneticPr fontId="1"/>
  </si>
  <si>
    <t>a+b＝c</t>
  </si>
  <si>
    <t>㎞/年</t>
    <rPh sb="2" eb="3">
      <t>ネン</t>
    </rPh>
    <phoneticPr fontId="1"/>
  </si>
  <si>
    <t>：自賠責保険は１２か月採用。</t>
    <rPh sb="1" eb="6">
      <t>ジバイセキホケン</t>
    </rPh>
    <rPh sb="10" eb="11">
      <t>ゲツ</t>
    </rPh>
    <rPh sb="11" eb="13">
      <t>サイヨウ</t>
    </rPh>
    <phoneticPr fontId="1"/>
  </si>
  <si>
    <t>この単価に検定組合の総距離数を乗じて、指導旅費の額を計算してください。</t>
    <rPh sb="2" eb="4">
      <t>タンカ</t>
    </rPh>
    <rPh sb="5" eb="7">
      <t>ケンテイ</t>
    </rPh>
    <rPh sb="7" eb="9">
      <t>クミアイ</t>
    </rPh>
    <rPh sb="10" eb="14">
      <t>ソウキョリスウ</t>
    </rPh>
    <rPh sb="15" eb="16">
      <t>ジョウ</t>
    </rPh>
    <rPh sb="19" eb="23">
      <t>シドウリョヒ</t>
    </rPh>
    <rPh sb="24" eb="25">
      <t>ガク</t>
    </rPh>
    <rPh sb="26" eb="28">
      <t>ケイサン</t>
    </rPh>
    <phoneticPr fontId="1"/>
  </si>
  <si>
    <t>円/㎞</t>
    <phoneticPr fontId="1"/>
  </si>
  <si>
    <t>円・・・A</t>
    <rPh sb="0" eb="1">
      <t>エン</t>
    </rPh>
    <phoneticPr fontId="1"/>
  </si>
  <si>
    <t>A円/㎞×（3,396㎞÷3事業）＝</t>
    <rPh sb="1" eb="2">
      <t>エン</t>
    </rPh>
    <rPh sb="14" eb="16">
      <t>ジギョウ</t>
    </rPh>
    <phoneticPr fontId="1"/>
  </si>
  <si>
    <t>ホンダのHPからフィット（ガソリン・RSタイプ）の燃費は17.9㎞/ℓ（WLTCモード燃費）。</t>
    <rPh sb="25" eb="27">
      <t>ネンピ</t>
    </rPh>
    <rPh sb="43" eb="45">
      <t>ネンピ</t>
    </rPh>
    <phoneticPr fontId="1"/>
  </si>
  <si>
    <t>燃料費</t>
    <rPh sb="0" eb="3">
      <t>ネンリョウヒ</t>
    </rPh>
    <phoneticPr fontId="1"/>
  </si>
  <si>
    <t>一般社団法人日本自動車工業会が発行し、経済産業省・国土交通省自動車局監修の「気になる自動車の燃費」から実燃費はモードの2割減、プラス坂道等の影響で0.5割減、季節早朝夕方などの季節変動で0.5割減の合計３割減となる。</t>
    <rPh sb="0" eb="6">
      <t>イッパンシャダンホウジン</t>
    </rPh>
    <rPh sb="6" eb="11">
      <t>ニッポンジドウシャ</t>
    </rPh>
    <rPh sb="11" eb="14">
      <t>コウギョウカイ</t>
    </rPh>
    <rPh sb="15" eb="17">
      <t>ハッコウ</t>
    </rPh>
    <rPh sb="19" eb="24">
      <t>ケイザイサンギョウショウ</t>
    </rPh>
    <rPh sb="25" eb="27">
      <t>コクド</t>
    </rPh>
    <rPh sb="27" eb="30">
      <t>コウツウショウ</t>
    </rPh>
    <rPh sb="30" eb="33">
      <t>ジドウシャ</t>
    </rPh>
    <rPh sb="33" eb="34">
      <t>キョク</t>
    </rPh>
    <rPh sb="34" eb="36">
      <t>カンシュウ</t>
    </rPh>
    <rPh sb="38" eb="39">
      <t>キ</t>
    </rPh>
    <rPh sb="42" eb="45">
      <t>ジドウシャ</t>
    </rPh>
    <rPh sb="46" eb="48">
      <t>ネンピ</t>
    </rPh>
    <rPh sb="51" eb="54">
      <t>ジツネンピ</t>
    </rPh>
    <rPh sb="60" eb="62">
      <t>ワリゲン</t>
    </rPh>
    <rPh sb="66" eb="69">
      <t>サカミチトウ</t>
    </rPh>
    <rPh sb="70" eb="72">
      <t>エイキョウ</t>
    </rPh>
    <rPh sb="76" eb="78">
      <t>ワリゲン</t>
    </rPh>
    <rPh sb="79" eb="81">
      <t>キセツ</t>
    </rPh>
    <rPh sb="81" eb="83">
      <t>ソウチョウ</t>
    </rPh>
    <rPh sb="83" eb="85">
      <t>ユウガタ</t>
    </rPh>
    <phoneticPr fontId="1"/>
  </si>
  <si>
    <r>
      <t>　　「旅費の基本は距離」の視点から、</t>
    </r>
    <r>
      <rPr>
        <b/>
        <sz val="11"/>
        <color theme="1"/>
        <rFont val="ＭＳ Ｐゴシック"/>
        <family val="3"/>
        <charset val="128"/>
      </rPr>
      <t>各検定組合が各自の規程等で燃料費単価を定める場合に当たっても、それが妥当な単価か否かを見極める場合にも使用してください。</t>
    </r>
    <rPh sb="18" eb="23">
      <t>カクケンテイクミアイ</t>
    </rPh>
    <rPh sb="24" eb="26">
      <t>カクジ</t>
    </rPh>
    <rPh sb="27" eb="30">
      <t>キテイトウ</t>
    </rPh>
    <rPh sb="31" eb="36">
      <t>ネンリョウヒタンカ</t>
    </rPh>
    <rPh sb="37" eb="38">
      <t>サダ</t>
    </rPh>
    <rPh sb="40" eb="42">
      <t>バアイ</t>
    </rPh>
    <rPh sb="43" eb="44">
      <t>ア</t>
    </rPh>
    <rPh sb="55" eb="57">
      <t>タンカ</t>
    </rPh>
    <rPh sb="65" eb="67">
      <t>バアイ</t>
    </rPh>
    <rPh sb="69" eb="71">
      <t>シヨウ</t>
    </rPh>
    <phoneticPr fontId="1"/>
  </si>
  <si>
    <t>：タイヤ交換は2年とした。</t>
    <rPh sb="4" eb="6">
      <t>コウカン</t>
    </rPh>
    <rPh sb="8" eb="9">
      <t>ネン</t>
    </rPh>
    <phoneticPr fontId="1"/>
  </si>
  <si>
    <t>（検定員数）1人</t>
    <rPh sb="1" eb="4">
      <t>ケンテイイン</t>
    </rPh>
    <rPh sb="4" eb="5">
      <t>スウ</t>
    </rPh>
    <rPh sb="7" eb="8">
      <t>ニン</t>
    </rPh>
    <phoneticPr fontId="1"/>
  </si>
  <si>
    <t>冬用タイヤ代</t>
    <rPh sb="0" eb="2">
      <t>フユヨウ</t>
    </rPh>
    <rPh sb="5" eb="6">
      <t>ダイ</t>
    </rPh>
    <phoneticPr fontId="1"/>
  </si>
  <si>
    <t>冬用タイヤ不要</t>
    <rPh sb="0" eb="2">
      <t>フユヨウ</t>
    </rPh>
    <rPh sb="5" eb="7">
      <t>フヨウ</t>
    </rPh>
    <phoneticPr fontId="1"/>
  </si>
  <si>
    <t>登録関係手数料</t>
    <rPh sb="0" eb="2">
      <t>トウロク</t>
    </rPh>
    <rPh sb="2" eb="4">
      <t>カンケイ</t>
    </rPh>
    <rPh sb="4" eb="7">
      <t>テスウリョウ</t>
    </rPh>
    <phoneticPr fontId="1"/>
  </si>
  <si>
    <t>：49,000円÷6年＝8,166円/年</t>
    <rPh sb="7" eb="8">
      <t>エン</t>
    </rPh>
    <rPh sb="10" eb="11">
      <t>ネン</t>
    </rPh>
    <rPh sb="17" eb="18">
      <t>エン</t>
    </rPh>
    <rPh sb="19" eb="20">
      <t>ネン</t>
    </rPh>
    <phoneticPr fontId="1"/>
  </si>
  <si>
    <t>：47,100円÷6年（耐用年数）＝7,850円/年</t>
    <rPh sb="7" eb="8">
      <t>エン</t>
    </rPh>
    <rPh sb="10" eb="11">
      <t>ネン</t>
    </rPh>
    <rPh sb="12" eb="16">
      <t>タイヨウネンスウ</t>
    </rPh>
    <rPh sb="23" eb="24">
      <t>エン</t>
    </rPh>
    <rPh sb="25" eb="26">
      <t>ネン</t>
    </rPh>
    <phoneticPr fontId="1"/>
  </si>
  <si>
    <t>：リサイクル料１万円は、国土交通省のHP。10,000円÷6年＝1,666円/年</t>
    <rPh sb="6" eb="7">
      <t>リョウ</t>
    </rPh>
    <rPh sb="8" eb="10">
      <t>マンエン</t>
    </rPh>
    <rPh sb="12" eb="17">
      <t>コクドコウツウショウ</t>
    </rPh>
    <rPh sb="27" eb="28">
      <t>エン</t>
    </rPh>
    <rPh sb="30" eb="31">
      <t>ネン</t>
    </rPh>
    <rPh sb="37" eb="38">
      <t>エン</t>
    </rPh>
    <rPh sb="39" eb="40">
      <t>ネン</t>
    </rPh>
    <phoneticPr fontId="1"/>
  </si>
  <si>
    <t>：オイル交換は、3,000㎞とした。6000円は、ガソリンスタンド利用。</t>
    <rPh sb="4" eb="6">
      <t>コウカン</t>
    </rPh>
    <rPh sb="22" eb="23">
      <t>エン</t>
    </rPh>
    <rPh sb="33" eb="35">
      <t>リヨウ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</si>
  <si>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</si>
  <si>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</si>
  <si>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</si>
  <si>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</si>
  <si>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</si>
  <si>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</si>
  <si>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</si>
  <si>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</si>
  <si>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</si>
  <si>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</si>
  <si>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</si>
  <si>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 xml:space="preserve">備考１：幕別町職員等の旅費に関する条例・・・車賃（私用車）54円/㎞。　　　鹿追町　職員等の旅費の関する条例・・・車賃55円/㎞
　　　　栃木県条例　職員等の旅費に関する条例・・・車賃45円/㎞
　　　　なお、陸別町の職員の旅費支給条例の別表第1国内旅行の旅費の車賃では、「車賃20円/㎞、加算額（1日につき）道内1500円」の規定あり。
　　　　国家公務員等の旅費に関する法律§１９・・・車賃は、１㎞につき37円とする。
　　　　注：2023年10月27日付け財務省HPに「国家公務員等の旅費制度の改正」掲示あり。
備考２：借上料の要素（A～J）は、原則として固定。Kは、適宜。その他の要素があれば相談してください。
          </t>
    <rPh sb="0" eb="2">
      <t>ビコウ</t>
    </rPh>
    <rPh sb="4" eb="7">
      <t>マクベツチョウ</t>
    </rPh>
    <rPh sb="7" eb="10">
      <t>ショクイントウ</t>
    </rPh>
    <rPh sb="11" eb="13">
      <t>リョヒ</t>
    </rPh>
    <rPh sb="14" eb="15">
      <t>カン</t>
    </rPh>
    <rPh sb="17" eb="19">
      <t>ジョウレイ</t>
    </rPh>
    <rPh sb="22" eb="24">
      <t>クルマチン</t>
    </rPh>
    <rPh sb="25" eb="27">
      <t>シヨウ</t>
    </rPh>
    <rPh sb="27" eb="28">
      <t>シャ</t>
    </rPh>
    <rPh sb="31" eb="32">
      <t>エン</t>
    </rPh>
    <rPh sb="38" eb="41">
      <t>シカオイチョウ</t>
    </rPh>
    <rPh sb="42" eb="44">
      <t>ショクイン</t>
    </rPh>
    <rPh sb="44" eb="45">
      <t>トウ</t>
    </rPh>
    <rPh sb="46" eb="48">
      <t>リョヒ</t>
    </rPh>
    <rPh sb="49" eb="50">
      <t>カン</t>
    </rPh>
    <rPh sb="52" eb="54">
      <t>ジョウレイ</t>
    </rPh>
    <rPh sb="57" eb="59">
      <t>クルマチン</t>
    </rPh>
    <rPh sb="61" eb="62">
      <t>エン</t>
    </rPh>
    <rPh sb="69" eb="74">
      <t>トチギケンジョウレイ</t>
    </rPh>
    <rPh sb="75" eb="77">
      <t>ショクイン</t>
    </rPh>
    <rPh sb="77" eb="78">
      <t>トウ</t>
    </rPh>
    <rPh sb="79" eb="81">
      <t>リョヒ</t>
    </rPh>
    <rPh sb="82" eb="83">
      <t>カン</t>
    </rPh>
    <rPh sb="85" eb="87">
      <t>ジョウレイ</t>
    </rPh>
    <rPh sb="90" eb="91">
      <t>クルマ</t>
    </rPh>
    <rPh sb="91" eb="92">
      <t>チン</t>
    </rPh>
    <rPh sb="94" eb="95">
      <t>エン</t>
    </rPh>
    <rPh sb="105" eb="107">
      <t>リクベツ</t>
    </rPh>
    <rPh sb="107" eb="108">
      <t>チョウ</t>
    </rPh>
    <rPh sb="109" eb="111">
      <t>ショクイン</t>
    </rPh>
    <rPh sb="112" eb="114">
      <t>リョヒ</t>
    </rPh>
    <rPh sb="114" eb="116">
      <t>シキュウ</t>
    </rPh>
    <rPh sb="174" eb="179">
      <t>コッカコウムイン</t>
    </rPh>
    <rPh sb="179" eb="180">
      <t>トウ</t>
    </rPh>
    <rPh sb="181" eb="183">
      <t>リョヒ</t>
    </rPh>
    <rPh sb="184" eb="185">
      <t>カン</t>
    </rPh>
    <rPh sb="187" eb="189">
      <t>ホウリツ</t>
    </rPh>
    <rPh sb="195" eb="197">
      <t>クルマチン</t>
    </rPh>
    <rPh sb="206" eb="207">
      <t>エン</t>
    </rPh>
    <rPh sb="216" eb="217">
      <t>チュウ</t>
    </rPh>
    <rPh sb="222" eb="223">
      <t>ネン</t>
    </rPh>
    <rPh sb="225" eb="226">
      <t>ガツ</t>
    </rPh>
    <rPh sb="228" eb="229">
      <t>ニチ</t>
    </rPh>
    <rPh sb="229" eb="230">
      <t>ツ</t>
    </rPh>
    <rPh sb="231" eb="234">
      <t>ザイムショウ</t>
    </rPh>
    <rPh sb="238" eb="240">
      <t>コッカ</t>
    </rPh>
    <rPh sb="240" eb="243">
      <t>コウムイン</t>
    </rPh>
    <rPh sb="243" eb="244">
      <t>トウ</t>
    </rPh>
    <rPh sb="245" eb="249">
      <t>リョヒセイド</t>
    </rPh>
    <rPh sb="250" eb="252">
      <t>カイセイ</t>
    </rPh>
    <rPh sb="253" eb="255">
      <t>ケイジ</t>
    </rPh>
    <rPh sb="259" eb="261">
      <t>ビコウ</t>
    </rPh>
    <phoneticPr fontId="1"/>
  </si>
  <si>
    <t>【例】</t>
    <rPh sb="1" eb="2">
      <t>レイ</t>
    </rPh>
    <phoneticPr fontId="1"/>
  </si>
  <si>
    <t>：ブリジストンBlizzak価格表</t>
    <rPh sb="14" eb="17">
      <t>カカクヒョウ</t>
    </rPh>
    <phoneticPr fontId="1"/>
  </si>
  <si>
    <t>：クルマの税金＆維持費解説書。フィットの1年分の平均6.5万円</t>
    <rPh sb="24" eb="26">
      <t>ヘイキン</t>
    </rPh>
    <rPh sb="30" eb="31">
      <t>エン</t>
    </rPh>
    <phoneticPr fontId="1"/>
  </si>
  <si>
    <t>車検平均価格</t>
    <rPh sb="0" eb="2">
      <t>シャケン</t>
    </rPh>
    <rPh sb="2" eb="4">
      <t>ヘイキン</t>
    </rPh>
    <rPh sb="4" eb="6">
      <t>カカク</t>
    </rPh>
    <phoneticPr fontId="1"/>
  </si>
  <si>
    <t>：地元の経費67,540円÷2年＝33,770円。車検期間を2年として考えた。</t>
    <rPh sb="1" eb="3">
      <t>ジモト</t>
    </rPh>
    <rPh sb="4" eb="6">
      <t>ケイヒ</t>
    </rPh>
    <rPh sb="12" eb="13">
      <t>エン</t>
    </rPh>
    <rPh sb="15" eb="16">
      <t>ネン</t>
    </rPh>
    <rPh sb="23" eb="24">
      <t>エン</t>
    </rPh>
    <rPh sb="25" eb="27">
      <t>シャケン</t>
    </rPh>
    <rPh sb="27" eb="29">
      <t>キカン</t>
    </rPh>
    <rPh sb="31" eb="32">
      <t>ネン</t>
    </rPh>
    <rPh sb="35" eb="36">
      <t>カンガ</t>
    </rPh>
    <phoneticPr fontId="1"/>
  </si>
  <si>
    <t xml:space="preserve">：資源エネ庁HP神奈川のガソリン単価　　【例】令和5年12月    </t>
    <rPh sb="1" eb="3">
      <t>シゲン</t>
    </rPh>
    <rPh sb="5" eb="6">
      <t>チョウ</t>
    </rPh>
    <rPh sb="8" eb="11">
      <t>カナガワ</t>
    </rPh>
    <rPh sb="16" eb="18">
      <t>タンカ</t>
    </rPh>
    <rPh sb="21" eb="22">
      <t>レイ</t>
    </rPh>
    <rPh sb="23" eb="25">
      <t>レイワ</t>
    </rPh>
    <rPh sb="26" eb="27">
      <t>ネン</t>
    </rPh>
    <rPh sb="29" eb="30">
      <t>ガツ</t>
    </rPh>
    <phoneticPr fontId="1"/>
  </si>
  <si>
    <r>
      <t>※他の事業と一緒にこの指導事業を実施する場合（例えば、3事業）は、</t>
    </r>
    <r>
      <rPr>
        <sz val="11"/>
        <color theme="1"/>
        <rFont val="游ゴシック"/>
        <family val="3"/>
        <charset val="128"/>
        <scheme val="minor"/>
      </rPr>
      <t>「距離」を３で割る。</t>
    </r>
    <rPh sb="1" eb="2">
      <t>タ</t>
    </rPh>
    <rPh sb="3" eb="5">
      <t>ジギョウ</t>
    </rPh>
    <rPh sb="6" eb="8">
      <t>イッショ</t>
    </rPh>
    <rPh sb="11" eb="15">
      <t>シドウジギョウ</t>
    </rPh>
    <rPh sb="16" eb="18">
      <t>ジッシ</t>
    </rPh>
    <rPh sb="20" eb="22">
      <t>バアイ</t>
    </rPh>
    <rPh sb="23" eb="24">
      <t>タト</t>
    </rPh>
    <rPh sb="34" eb="36">
      <t>キョリ</t>
    </rPh>
    <rPh sb="40" eb="41">
      <t>ワ</t>
    </rPh>
    <phoneticPr fontId="1"/>
  </si>
  <si>
    <r>
      <t>２　1回の移動で、「指導業務」と「他の業務」を兼ねる場合は、それが2業務のときは、2で割る。・・・これは従来とおり。</t>
    </r>
    <r>
      <rPr>
        <b/>
        <sz val="11"/>
        <color theme="1"/>
        <rFont val="ＭＳ Ｐゴシック"/>
        <family val="3"/>
        <charset val="128"/>
      </rPr>
      <t>ただし、2で</t>
    </r>
    <r>
      <rPr>
        <b/>
        <sz val="11"/>
        <color rgb="FFFF0000"/>
        <rFont val="ＭＳ Ｐゴシック"/>
        <family val="3"/>
        <charset val="128"/>
      </rPr>
      <t>割るのは「距離」。「旅費（燃料費等）単価○円/㎞」ではない。</t>
    </r>
    <rPh sb="3" eb="4">
      <t>カイ</t>
    </rPh>
    <rPh sb="5" eb="7">
      <t>イドウ</t>
    </rPh>
    <rPh sb="10" eb="12">
      <t>シドウ</t>
    </rPh>
    <rPh sb="12" eb="14">
      <t>ギョウム</t>
    </rPh>
    <rPh sb="17" eb="18">
      <t>タ</t>
    </rPh>
    <rPh sb="19" eb="21">
      <t>ギョウム</t>
    </rPh>
    <rPh sb="23" eb="24">
      <t>カ</t>
    </rPh>
    <rPh sb="26" eb="28">
      <t>バアイ</t>
    </rPh>
    <rPh sb="34" eb="36">
      <t>ギョウム</t>
    </rPh>
    <rPh sb="43" eb="44">
      <t>ワ</t>
    </rPh>
    <rPh sb="52" eb="54">
      <t>ジュウライ</t>
    </rPh>
    <rPh sb="64" eb="65">
      <t>ワ</t>
    </rPh>
    <rPh sb="69" eb="71">
      <t>キョリ</t>
    </rPh>
    <rPh sb="74" eb="76">
      <t>リョヒ</t>
    </rPh>
    <rPh sb="77" eb="81">
      <t>ネンリョウヒトウ</t>
    </rPh>
    <rPh sb="82" eb="84">
      <t>タンカ</t>
    </rPh>
    <rPh sb="85" eb="86">
      <t>エン</t>
    </rPh>
    <phoneticPr fontId="1"/>
  </si>
  <si>
    <r>
      <rPr>
        <b/>
        <sz val="11"/>
        <color theme="1"/>
        <rFont val="ＭＳ Ｐゴシック"/>
        <family val="3"/>
        <charset val="128"/>
      </rPr>
      <t>別紙　</t>
    </r>
    <r>
      <rPr>
        <sz val="11"/>
        <color theme="1"/>
        <rFont val="ＭＳ Ｐゴシック"/>
        <family val="3"/>
        <charset val="128"/>
      </rPr>
      <t>　【旅費（燃料費等）の目安単価の算出の例】</t>
    </r>
    <rPh sb="0" eb="2">
      <t>ベッシ</t>
    </rPh>
    <rPh sb="5" eb="7">
      <t>リョヒ</t>
    </rPh>
    <rPh sb="8" eb="11">
      <t>ネンリョウヒ</t>
    </rPh>
    <rPh sb="11" eb="12">
      <t>トウ</t>
    </rPh>
    <rPh sb="14" eb="16">
      <t>メヤス</t>
    </rPh>
    <rPh sb="16" eb="18">
      <t>タンカ</t>
    </rPh>
    <rPh sb="19" eb="21">
      <t>サンシュツ</t>
    </rPh>
    <rPh sb="22" eb="23">
      <t>レイ</t>
    </rPh>
    <phoneticPr fontId="1"/>
  </si>
  <si>
    <r>
      <t>　　</t>
    </r>
    <r>
      <rPr>
        <b/>
        <sz val="11"/>
        <color theme="1"/>
        <rFont val="ＭＳ Ｐゴシック"/>
        <family val="3"/>
        <charset val="128"/>
      </rPr>
      <t>地元の地方公共団体の条例などで定められている旅費の単価が公表されている時はそれを活用しても良い。しかし、その単価の根拠などを理解し、この指導事業に当てはめることの妥当性を十分に検討すること。</t>
    </r>
    <rPh sb="2" eb="4">
      <t>ジモト</t>
    </rPh>
    <rPh sb="5" eb="7">
      <t>チホウ</t>
    </rPh>
    <rPh sb="7" eb="9">
      <t>コウキョウ</t>
    </rPh>
    <rPh sb="9" eb="11">
      <t>ダンタイ</t>
    </rPh>
    <rPh sb="12" eb="14">
      <t>ジョウレイ</t>
    </rPh>
    <rPh sb="17" eb="18">
      <t>サダ</t>
    </rPh>
    <rPh sb="24" eb="26">
      <t>リョヒ</t>
    </rPh>
    <rPh sb="27" eb="29">
      <t>タンカ</t>
    </rPh>
    <rPh sb="30" eb="32">
      <t>コウヒョウ</t>
    </rPh>
    <rPh sb="37" eb="38">
      <t>トキ</t>
    </rPh>
    <rPh sb="42" eb="44">
      <t>カツヨウ</t>
    </rPh>
    <rPh sb="47" eb="48">
      <t>ヨ</t>
    </rPh>
    <rPh sb="56" eb="58">
      <t>タンカ</t>
    </rPh>
    <rPh sb="59" eb="61">
      <t>コンキョ</t>
    </rPh>
    <rPh sb="64" eb="66">
      <t>リカイ</t>
    </rPh>
    <rPh sb="70" eb="74">
      <t>シドウジギョウ</t>
    </rPh>
    <rPh sb="75" eb="76">
      <t>ア</t>
    </rPh>
    <rPh sb="83" eb="86">
      <t>ダトウセイ</t>
    </rPh>
    <rPh sb="87" eb="89">
      <t>ジュウブン</t>
    </rPh>
    <rPh sb="90" eb="92">
      <t>ケントウ</t>
    </rPh>
    <phoneticPr fontId="1"/>
  </si>
  <si>
    <r>
      <t>３</t>
    </r>
    <r>
      <rPr>
        <b/>
        <sz val="11"/>
        <color theme="1"/>
        <rFont val="ＭＳ Ｐゴシック"/>
        <family val="3"/>
        <charset val="128"/>
      </rPr>
      <t>　目安とする考え方</t>
    </r>
    <r>
      <rPr>
        <sz val="11"/>
        <color theme="1"/>
        <rFont val="ＭＳ Ｐゴシック"/>
        <family val="3"/>
        <charset val="128"/>
      </rPr>
      <t>　：　</t>
    </r>
    <r>
      <rPr>
        <b/>
        <sz val="11"/>
        <color rgb="FFFF0000"/>
        <rFont val="ＭＳ Ｐゴシック"/>
        <family val="3"/>
        <charset val="128"/>
      </rPr>
      <t>黄色のセルは、各検定組合で係数入力。</t>
    </r>
    <r>
      <rPr>
        <b/>
        <sz val="11"/>
        <color theme="1"/>
        <rFont val="ＭＳ Ｐゴシック"/>
        <family val="3"/>
        <charset val="128"/>
      </rPr>
      <t>他の部分（たとえばホンダのフィットや燃費係数）は、原則として固定。</t>
    </r>
    <rPh sb="2" eb="4">
      <t>メヤス</t>
    </rPh>
    <rPh sb="7" eb="8">
      <t>カンガ</t>
    </rPh>
    <rPh sb="9" eb="10">
      <t>カタ</t>
    </rPh>
    <rPh sb="13" eb="15">
      <t>キイロ</t>
    </rPh>
    <rPh sb="20" eb="21">
      <t>カク</t>
    </rPh>
    <rPh sb="21" eb="25">
      <t>ケンテイクミアイ</t>
    </rPh>
    <rPh sb="26" eb="30">
      <t>ケイスウニュウリョク</t>
    </rPh>
    <rPh sb="31" eb="32">
      <t>タ</t>
    </rPh>
    <rPh sb="33" eb="35">
      <t>ブブン</t>
    </rPh>
    <rPh sb="49" eb="51">
      <t>ネンピ</t>
    </rPh>
    <rPh sb="51" eb="53">
      <t>ケイスウ</t>
    </rPh>
    <rPh sb="56" eb="58">
      <t>ゲンソク</t>
    </rPh>
    <rPh sb="61" eb="63">
      <t>コテイ</t>
    </rPh>
    <phoneticPr fontId="1"/>
  </si>
  <si>
    <t>ア　自家用車両の使用を例とし、「旅費」とは、「燃料費」と「借上料」とする。
　　ハイブリッド、EV等もあるが、「ガソリン車かつ1500CC」の車種を基本。ホンダのフィット1500cc（ガソリン、RSタイプ）を具体とした。）</t>
    <rPh sb="2" eb="4">
      <t>ジカ</t>
    </rPh>
    <rPh sb="4" eb="5">
      <t>ヨウ</t>
    </rPh>
    <rPh sb="5" eb="7">
      <t>シャリョウ</t>
    </rPh>
    <rPh sb="8" eb="10">
      <t>シヨウ</t>
    </rPh>
    <rPh sb="11" eb="12">
      <t>レイ</t>
    </rPh>
    <rPh sb="16" eb="18">
      <t>リョヒ</t>
    </rPh>
    <rPh sb="23" eb="26">
      <t>ネンリョウヒ</t>
    </rPh>
    <rPh sb="29" eb="30">
      <t>シャク</t>
    </rPh>
    <rPh sb="30" eb="31">
      <t>ジョウ</t>
    </rPh>
    <rPh sb="31" eb="32">
      <t>リョウ</t>
    </rPh>
    <rPh sb="49" eb="50">
      <t>トウ</t>
    </rPh>
    <rPh sb="60" eb="61">
      <t>シャ</t>
    </rPh>
    <rPh sb="71" eb="73">
      <t>シャシュ</t>
    </rPh>
    <rPh sb="74" eb="76">
      <t>キホン</t>
    </rPh>
    <rPh sb="104" eb="106">
      <t>グタイ</t>
    </rPh>
    <phoneticPr fontId="1"/>
  </si>
  <si>
    <t>（2021乗用車市場動向調査より（一般社団法人日本自動車工業会）</t>
    <rPh sb="5" eb="8">
      <t>ジョウヨウシャ</t>
    </rPh>
    <rPh sb="8" eb="10">
      <t>シジョウ</t>
    </rPh>
    <rPh sb="10" eb="12">
      <t>ドウコウ</t>
    </rPh>
    <rPh sb="12" eb="14">
      <t>チョウサ</t>
    </rPh>
    <rPh sb="17" eb="19">
      <t>イッパン</t>
    </rPh>
    <rPh sb="19" eb="21">
      <t>シャダン</t>
    </rPh>
    <rPh sb="21" eb="23">
      <t>ホウジン</t>
    </rPh>
    <rPh sb="23" eb="25">
      <t>ニホン</t>
    </rPh>
    <rPh sb="25" eb="28">
      <t>ジドウシャ</t>
    </rPh>
    <rPh sb="28" eb="31">
      <t>コウギョウカイ</t>
    </rPh>
    <phoneticPr fontId="1"/>
  </si>
  <si>
    <t>エ　自家用車の年間走行距離【検定員１人として計算】</t>
    <rPh sb="2" eb="6">
      <t>ジカヨウシャ</t>
    </rPh>
    <rPh sb="7" eb="13">
      <t>ネンカンソウコウキョリ</t>
    </rPh>
    <rPh sb="14" eb="16">
      <t>ケンテイ</t>
    </rPh>
    <rPh sb="16" eb="17">
      <t>イン</t>
    </rPh>
    <rPh sb="18" eb="19">
      <t>ニン</t>
    </rPh>
    <rPh sb="22" eb="24">
      <t>ケイサン</t>
    </rPh>
    <phoneticPr fontId="1"/>
  </si>
  <si>
    <r>
      <t>１　</t>
    </r>
    <r>
      <rPr>
        <b/>
        <sz val="11"/>
        <color theme="1"/>
        <rFont val="ＭＳ Ｐゴシック"/>
        <family val="3"/>
        <charset val="128"/>
      </rPr>
      <t>これは旅費（燃料費等）単価を算出するに当たって、目安とする考え方の計算式。その狙いは、積算の構成を見つめ直すことにあります。</t>
    </r>
    <rPh sb="5" eb="7">
      <t>リョヒ</t>
    </rPh>
    <rPh sb="8" eb="11">
      <t>ネンリョウヒ</t>
    </rPh>
    <rPh sb="11" eb="12">
      <t>トウ</t>
    </rPh>
    <rPh sb="13" eb="15">
      <t>タンカ</t>
    </rPh>
    <rPh sb="16" eb="18">
      <t>サンシュツ</t>
    </rPh>
    <rPh sb="21" eb="22">
      <t>ア</t>
    </rPh>
    <rPh sb="26" eb="28">
      <t>メヤス</t>
    </rPh>
    <rPh sb="31" eb="32">
      <t>カンガ</t>
    </rPh>
    <rPh sb="33" eb="34">
      <t>カタ</t>
    </rPh>
    <rPh sb="35" eb="38">
      <t>ケイサンシキ</t>
    </rPh>
    <rPh sb="41" eb="42">
      <t>ネラ</t>
    </rPh>
    <rPh sb="45" eb="47">
      <t>セキサン</t>
    </rPh>
    <rPh sb="48" eb="50">
      <t>コウセイ</t>
    </rPh>
    <rPh sb="51" eb="52">
      <t>ミ</t>
    </rPh>
    <rPh sb="54" eb="55">
      <t>ナオ</t>
    </rPh>
    <phoneticPr fontId="1"/>
  </si>
  <si>
    <t>令和６年度版</t>
    <rPh sb="0" eb="2">
      <t>レイワ</t>
    </rPh>
    <rPh sb="3" eb="4">
      <t>ネン</t>
    </rPh>
    <rPh sb="4" eb="5">
      <t>ド</t>
    </rPh>
    <rPh sb="5" eb="6">
      <t>ハン</t>
    </rPh>
    <phoneticPr fontId="1"/>
  </si>
  <si>
    <t>注：単価は円未満切上げ可能</t>
    <rPh sb="0" eb="1">
      <t>チュウ</t>
    </rPh>
    <rPh sb="2" eb="4">
      <t>タンカ</t>
    </rPh>
    <rPh sb="5" eb="6">
      <t>エン</t>
    </rPh>
    <rPh sb="6" eb="8">
      <t>ミマン</t>
    </rPh>
    <rPh sb="8" eb="10">
      <t>キリア</t>
    </rPh>
    <rPh sb="11" eb="13">
      <t>カノウ</t>
    </rPh>
    <phoneticPr fontId="1"/>
  </si>
  <si>
    <t>冬用タイヤ不要の場合の係数</t>
    <rPh sb="0" eb="2">
      <t>フユヨウ</t>
    </rPh>
    <rPh sb="5" eb="7">
      <t>フヨウ</t>
    </rPh>
    <rPh sb="8" eb="10">
      <t>バアイ</t>
    </rPh>
    <rPh sb="11" eb="13">
      <t>ケイスウ</t>
    </rPh>
    <phoneticPr fontId="1"/>
  </si>
  <si>
    <t>【ホンダのフィットは、指定】【指導業務は、早朝夕方等を想定、よって燃費率0.7は指定】</t>
    <rPh sb="11" eb="13">
      <t>シテイ</t>
    </rPh>
    <rPh sb="15" eb="19">
      <t>シドウギョウム</t>
    </rPh>
    <rPh sb="21" eb="25">
      <t>ソウチョウユウガタ</t>
    </rPh>
    <rPh sb="25" eb="26">
      <t>トウ</t>
    </rPh>
    <rPh sb="27" eb="29">
      <t>ソウテイ</t>
    </rPh>
    <rPh sb="33" eb="35">
      <t>ネンピ</t>
    </rPh>
    <rPh sb="35" eb="36">
      <t>リツ</t>
    </rPh>
    <rPh sb="40" eb="42">
      <t>シテイ</t>
    </rPh>
    <phoneticPr fontId="1"/>
  </si>
  <si>
    <r>
      <t>円/ℓ</t>
    </r>
    <r>
      <rPr>
        <b/>
        <sz val="11"/>
        <color theme="1"/>
        <rFont val="ＭＳ Ｐゴシック"/>
        <family val="3"/>
        <charset val="128"/>
      </rPr>
      <t>（出典：</t>
    </r>
    <r>
      <rPr>
        <b/>
        <sz val="11"/>
        <color rgb="FFFF0000"/>
        <rFont val="ＭＳ Ｐゴシック"/>
        <family val="3"/>
        <charset val="128"/>
      </rPr>
      <t>資源エネルギー庁　石油製品価格調査　給油所小売価格調査</t>
    </r>
    <r>
      <rPr>
        <b/>
        <sz val="11"/>
        <color theme="1"/>
        <rFont val="ＭＳ Ｐゴシック"/>
        <family val="3"/>
        <charset val="128"/>
      </rPr>
      <t>　結果詳細版を適用）【この資料を使用することを指定】</t>
    </r>
    <rPh sb="7" eb="9">
      <t>シゲン</t>
    </rPh>
    <rPh sb="14" eb="15">
      <t>チョウ</t>
    </rPh>
    <rPh sb="16" eb="20">
      <t>セキユセイヒン</t>
    </rPh>
    <rPh sb="20" eb="24">
      <t>カカクチョウサ</t>
    </rPh>
    <rPh sb="25" eb="27">
      <t>キュウユ</t>
    </rPh>
    <rPh sb="27" eb="28">
      <t>ジョ</t>
    </rPh>
    <rPh sb="28" eb="30">
      <t>コウリ</t>
    </rPh>
    <rPh sb="30" eb="32">
      <t>カカク</t>
    </rPh>
    <rPh sb="32" eb="34">
      <t>チョウサ</t>
    </rPh>
    <rPh sb="35" eb="37">
      <t>ケッカ</t>
    </rPh>
    <rPh sb="37" eb="39">
      <t>ショウサイ</t>
    </rPh>
    <rPh sb="39" eb="40">
      <t>ハン</t>
    </rPh>
    <rPh sb="41" eb="43">
      <t>テキヨウ</t>
    </rPh>
    <rPh sb="47" eb="49">
      <t>シリョウ</t>
    </rPh>
    <rPh sb="50" eb="52">
      <t>シヨウ</t>
    </rPh>
    <rPh sb="57" eb="59">
      <t>シテイ</t>
    </rPh>
    <phoneticPr fontId="1"/>
  </si>
  <si>
    <t>（7836×2）</t>
    <phoneticPr fontId="1"/>
  </si>
  <si>
    <t>（当該検定組合の本事業に係る分の一人当たり総走行距離）</t>
    <rPh sb="1" eb="3">
      <t>トウガイ</t>
    </rPh>
    <rPh sb="3" eb="5">
      <t>ケンテイ</t>
    </rPh>
    <rPh sb="5" eb="7">
      <t>クミアイ</t>
    </rPh>
    <rPh sb="8" eb="11">
      <t>ホンジギョウ</t>
    </rPh>
    <rPh sb="12" eb="13">
      <t>カカ</t>
    </rPh>
    <rPh sb="14" eb="15">
      <t>ブン</t>
    </rPh>
    <rPh sb="16" eb="18">
      <t>ヒトリ</t>
    </rPh>
    <rPh sb="18" eb="19">
      <t>ア</t>
    </rPh>
    <rPh sb="21" eb="26">
      <t>ソウソウコウキョリ</t>
    </rPh>
    <phoneticPr fontId="1"/>
  </si>
  <si>
    <t>（当該検定組合の一人当たりの総走行距離）</t>
    <rPh sb="1" eb="3">
      <t>トウガイ</t>
    </rPh>
    <rPh sb="3" eb="7">
      <t>ケンテイクミアイ</t>
    </rPh>
    <rPh sb="8" eb="10">
      <t>ヒトリ</t>
    </rPh>
    <rPh sb="10" eb="11">
      <t>ア</t>
    </rPh>
    <rPh sb="14" eb="15">
      <t>ソウ</t>
    </rPh>
    <rPh sb="15" eb="19">
      <t>ソウコウキョリ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</si>
</sst>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13">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theme="1"/>
      <name val="ＭＳ Ｐゴシック"/>
      <family val="3"/>
      <charset val="128"/>
    </font>
    <font>
      <sz val="11"/>
      <color rgb="FFFF0000"/>
      <name val="ＭＳ Ｐゴシック"/>
      <family val="3"/>
      <charset val="128"/>
    </font>
    <font>
      <b/>
      <sz val="11"/>
      <color theme="1"/>
      <name val="ＭＳ Ｐゴシック"/>
      <family val="3"/>
      <charset val="128"/>
    </font>
    <font>
      <sz val="11"/>
      <name val="游ゴシック"/>
      <family val="2"/>
      <charset val="128"/>
      <scheme val="minor"/>
    </font>
    <font>
      <sz val="9"/>
      <color indexed="81"/>
      <name val="MS P ゴシック"/>
      <family val="3"/>
      <charset val="128"/>
    </font>
    <font>
      <b/>
      <sz val="11"/>
      <color rgb="FFFF0000"/>
      <name val="ＭＳ Ｐゴシック"/>
      <family val="3"/>
      <charset val="128"/>
    </font>
    <font>
      <sz val="11"/>
      <color theme="1"/>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5">
    <xf numFmtId="0" fontId="0" fillId="0" borderId="0" xfId="0">
      <alignment vertical="center"/>
    </xf>
    <xf numFmtId="0" fontId="0" fillId="0" borderId="0" xfId="0" quotePrefix="1">
      <alignment vertical="center"/>
    </xf>
    <xf numFmtId="38" fontId="0" fillId="0" borderId="0" xfId="1" applyFont="1">
      <alignment vertical="center"/>
    </xf>
    <xf numFmtId="0" fontId="2" fillId="0" borderId="0" xfId="0" applyFont="1">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58" fontId="5" fillId="0" borderId="0" xfId="0" applyNumberFormat="1" applyFont="1">
      <alignment vertical="center"/>
    </xf>
    <xf numFmtId="0" fontId="5" fillId="0" borderId="0" xfId="0" applyFont="1" applyAlignment="1">
      <alignment vertical="center" wrapText="1"/>
    </xf>
    <xf numFmtId="0" fontId="6" fillId="0" borderId="0" xfId="0" applyFont="1">
      <alignment vertical="center"/>
    </xf>
    <xf numFmtId="0" fontId="5" fillId="0" borderId="3" xfId="0" applyFont="1" applyBorder="1" applyAlignment="1">
      <alignment vertical="center" wrapText="1"/>
    </xf>
    <xf numFmtId="0" fontId="5" fillId="0" borderId="3" xfId="0" quotePrefix="1" applyFont="1" applyBorder="1" applyAlignment="1">
      <alignment vertical="center" wrapText="1"/>
    </xf>
    <xf numFmtId="0" fontId="5" fillId="0" borderId="4" xfId="0" applyFont="1" applyBorder="1" applyAlignment="1">
      <alignment vertical="center" wrapText="1"/>
    </xf>
    <xf numFmtId="0" fontId="5" fillId="0" borderId="3" xfId="0" applyFont="1" applyBorder="1">
      <alignment vertical="center"/>
    </xf>
    <xf numFmtId="0" fontId="5" fillId="0" borderId="4" xfId="0" applyFont="1" applyBorder="1">
      <alignment vertical="center"/>
    </xf>
    <xf numFmtId="0" fontId="5" fillId="0" borderId="0" xfId="0" applyFont="1" applyAlignment="1">
      <alignment horizontal="right" vertical="center"/>
    </xf>
    <xf numFmtId="0" fontId="0" fillId="3" borderId="0" xfId="0" applyFill="1">
      <alignment vertical="center"/>
    </xf>
    <xf numFmtId="0" fontId="0" fillId="0" borderId="3" xfId="0" applyBorder="1">
      <alignment vertical="center"/>
    </xf>
    <xf numFmtId="38" fontId="0" fillId="3" borderId="3" xfId="1" applyFont="1" applyFill="1" applyBorder="1">
      <alignment vertical="center"/>
    </xf>
    <xf numFmtId="0" fontId="0" fillId="0" borderId="3" xfId="0" quotePrefix="1" applyBorder="1">
      <alignment vertical="center"/>
    </xf>
    <xf numFmtId="38" fontId="0" fillId="0" borderId="3" xfId="1" applyFont="1" applyBorder="1">
      <alignment vertical="center"/>
    </xf>
    <xf numFmtId="0" fontId="0" fillId="0" borderId="4" xfId="0" applyBorder="1">
      <alignment vertical="center"/>
    </xf>
    <xf numFmtId="0" fontId="0" fillId="0" borderId="2" xfId="0" applyBorder="1">
      <alignment vertical="center"/>
    </xf>
    <xf numFmtId="0" fontId="5" fillId="2" borderId="1" xfId="0" applyFont="1" applyFill="1" applyBorder="1">
      <alignment vertical="center"/>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38" fontId="5" fillId="2" borderId="1" xfId="1" applyFont="1" applyFill="1" applyBorder="1">
      <alignment vertical="center"/>
    </xf>
    <xf numFmtId="0" fontId="5" fillId="0" borderId="2" xfId="0" applyFont="1" applyBorder="1">
      <alignment vertical="center"/>
    </xf>
    <xf numFmtId="0" fontId="0" fillId="0" borderId="8" xfId="0" applyBorder="1">
      <alignment vertical="center"/>
    </xf>
    <xf numFmtId="176" fontId="0" fillId="0" borderId="11" xfId="0" applyNumberFormat="1" applyBorder="1">
      <alignment vertical="center"/>
    </xf>
    <xf numFmtId="0" fontId="0" fillId="0" borderId="11" xfId="0" applyBorder="1">
      <alignment vertical="center"/>
    </xf>
    <xf numFmtId="0" fontId="0" fillId="0" borderId="9" xfId="0" applyBorder="1">
      <alignment vertical="center"/>
    </xf>
    <xf numFmtId="176" fontId="0" fillId="0" borderId="9" xfId="0" applyNumberFormat="1" applyBorder="1">
      <alignment vertical="center"/>
    </xf>
    <xf numFmtId="176" fontId="0" fillId="0" borderId="10" xfId="0" applyNumberFormat="1" applyBorder="1">
      <alignment vertical="center"/>
    </xf>
    <xf numFmtId="38" fontId="0" fillId="3" borderId="0" xfId="1" applyFont="1" applyFill="1">
      <alignment vertical="center"/>
    </xf>
    <xf numFmtId="38" fontId="8" fillId="3" borderId="0" xfId="1" applyFont="1" applyFill="1">
      <alignment vertical="center"/>
    </xf>
    <xf numFmtId="38" fontId="8" fillId="0" borderId="0" xfId="1" applyFont="1">
      <alignment vertical="center"/>
    </xf>
    <xf numFmtId="38" fontId="5" fillId="0" borderId="6" xfId="1" applyFont="1" applyFill="1" applyBorder="1">
      <alignment vertical="center"/>
    </xf>
    <xf numFmtId="1" fontId="0" fillId="3" borderId="3" xfId="0" applyNumberFormat="1" applyFill="1" applyBorder="1">
      <alignment vertical="center"/>
    </xf>
    <xf numFmtId="0" fontId="0" fillId="0" borderId="12" xfId="0" quotePrefix="1" applyBorder="1">
      <alignment vertical="center"/>
    </xf>
    <xf numFmtId="0" fontId="0" fillId="0" borderId="7" xfId="0" applyBorder="1">
      <alignment vertical="center"/>
    </xf>
    <xf numFmtId="0" fontId="0" fillId="0" borderId="13" xfId="0" applyBorder="1">
      <alignment vertical="center"/>
    </xf>
    <xf numFmtId="0" fontId="0" fillId="0" borderId="14" xfId="0" applyBorder="1" applyAlignment="1">
      <alignment vertical="center" shrinkToFit="1"/>
    </xf>
    <xf numFmtId="176" fontId="0" fillId="0" borderId="15" xfId="0" applyNumberFormat="1" applyBorder="1">
      <alignment vertical="center"/>
    </xf>
    <xf numFmtId="0" fontId="0" fillId="0" borderId="16" xfId="0" applyBorder="1">
      <alignment vertical="center"/>
    </xf>
    <xf numFmtId="176" fontId="0" fillId="0" borderId="17" xfId="0" applyNumberFormat="1" applyBorder="1">
      <alignment vertical="center"/>
    </xf>
    <xf numFmtId="176" fontId="0" fillId="0" borderId="18" xfId="0" applyNumberFormat="1" applyBorder="1">
      <alignment vertical="center"/>
    </xf>
    <xf numFmtId="0" fontId="0" fillId="0" borderId="19" xfId="0" applyBorder="1">
      <alignment vertical="center"/>
    </xf>
    <xf numFmtId="0" fontId="0" fillId="0" borderId="1" xfId="0" applyBorder="1">
      <alignment vertical="center"/>
    </xf>
    <xf numFmtId="0" fontId="0" fillId="0" borderId="20" xfId="0" applyBorder="1">
      <alignment vertical="center"/>
    </xf>
    <xf numFmtId="0" fontId="0" fillId="3" borderId="22" xfId="0" applyFill="1" applyBorder="1">
      <alignment vertical="center"/>
    </xf>
    <xf numFmtId="0" fontId="0" fillId="0" borderId="5" xfId="0" applyBorder="1">
      <alignment vertical="center"/>
    </xf>
    <xf numFmtId="0" fontId="0" fillId="3" borderId="23" xfId="0" applyFill="1" applyBorder="1">
      <alignment vertical="center"/>
    </xf>
    <xf numFmtId="0" fontId="7" fillId="0" borderId="0" xfId="0" applyFont="1">
      <alignment vertical="center"/>
    </xf>
    <xf numFmtId="0" fontId="5" fillId="0" borderId="20" xfId="0" applyFont="1" applyBorder="1">
      <alignment vertical="center"/>
    </xf>
    <xf numFmtId="0" fontId="5" fillId="0" borderId="20" xfId="0" applyFont="1" applyBorder="1" applyAlignment="1">
      <alignment vertical="center" wrapText="1"/>
    </xf>
    <xf numFmtId="0" fontId="6" fillId="0" borderId="3" xfId="0" applyFont="1" applyBorder="1">
      <alignment vertical="center"/>
    </xf>
    <xf numFmtId="38" fontId="0" fillId="0" borderId="0" xfId="1" applyFont="1" applyFill="1">
      <alignment vertical="center"/>
    </xf>
    <xf numFmtId="38" fontId="5" fillId="0" borderId="1" xfId="1" applyFont="1" applyFill="1" applyBorder="1">
      <alignment vertical="center"/>
    </xf>
    <xf numFmtId="0" fontId="0" fillId="0" borderId="0" xfId="0" applyAlignment="1">
      <alignment vertical="center" shrinkToFit="1"/>
    </xf>
    <xf numFmtId="38" fontId="8" fillId="0" borderId="0" xfId="1" applyFont="1" applyFill="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1" fontId="0" fillId="4" borderId="14" xfId="0" applyNumberFormat="1" applyFill="1" applyBorder="1">
      <alignment vertical="center"/>
    </xf>
    <xf numFmtId="1" fontId="0" fillId="4" borderId="21" xfId="0" applyNumberFormat="1" applyFill="1" applyBorder="1">
      <alignment vertical="center"/>
    </xf>
    <xf numFmtId="0" fontId="11" fillId="0" borderId="0" xfId="0" applyFont="1">
      <alignment vertical="center"/>
    </xf>
    <xf numFmtId="0" fontId="12" fillId="0" borderId="27" xfId="0" applyFont="1" applyBorder="1">
      <alignment vertical="center"/>
    </xf>
    <xf numFmtId="0" fontId="0" fillId="0" borderId="28" xfId="0" applyBorder="1">
      <alignment vertical="center"/>
    </xf>
    <xf numFmtId="0" fontId="5" fillId="0" borderId="0" xfId="0" applyFont="1" applyAlignment="1">
      <alignment vertical="center" wrapText="1"/>
    </xf>
    <xf numFmtId="0" fontId="5" fillId="0" borderId="0" xfId="0" applyFont="1">
      <alignment vertical="center"/>
    </xf>
    <xf numFmtId="0" fontId="7" fillId="0" borderId="5" xfId="0" applyFont="1" applyBorder="1" applyAlignment="1">
      <alignment vertical="center" wrapText="1"/>
    </xf>
    <xf numFmtId="0" fontId="0" fillId="0" borderId="0" xfId="0" applyAlignment="1">
      <alignment vertical="center" wrapText="1"/>
    </xf>
    <xf numFmtId="0" fontId="0" fillId="0" borderId="0" xfId="0">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219808</xdr:colOff>
      <xdr:row>20</xdr:row>
      <xdr:rowOff>43295</xdr:rowOff>
    </xdr:from>
    <xdr:to>
      <xdr:col>10</xdr:col>
      <xdr:colOff>467590</xdr:colOff>
      <xdr:row>30</xdr:row>
      <xdr:rowOff>227134</xdr:rowOff>
    </xdr:to>
    <xdr:sp macro="" textlink="">
      <xdr:nvSpPr>
        <xdr:cNvPr id="2" name="右中かっこ 1">
          <a:extLst>
            <a:ext uri="{FF2B5EF4-FFF2-40B4-BE49-F238E27FC236}">
              <a16:creationId xmlns:a16="http://schemas.microsoft.com/office/drawing/2014/main" id="{64DABD4C-2A40-4D61-8157-1DB385EE5899}"/>
            </a:ext>
          </a:extLst>
        </xdr:cNvPr>
        <xdr:cNvSpPr/>
      </xdr:nvSpPr>
      <xdr:spPr>
        <a:xfrm>
          <a:off x="6944458" y="5386820"/>
          <a:ext cx="247782" cy="2574614"/>
        </a:xfrm>
        <a:prstGeom prst="rightBrace">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406976</xdr:colOff>
      <xdr:row>18</xdr:row>
      <xdr:rowOff>190500</xdr:rowOff>
    </xdr:from>
    <xdr:to>
      <xdr:col>10</xdr:col>
      <xdr:colOff>502227</xdr:colOff>
      <xdr:row>19</xdr:row>
      <xdr:rowOff>251113</xdr:rowOff>
    </xdr:to>
    <xdr:sp macro="" textlink="">
      <xdr:nvSpPr>
        <xdr:cNvPr id="3" name="右中かっこ 2">
          <a:extLst>
            <a:ext uri="{FF2B5EF4-FFF2-40B4-BE49-F238E27FC236}">
              <a16:creationId xmlns:a16="http://schemas.microsoft.com/office/drawing/2014/main" id="{FC15F7B8-8E38-4A5C-B15F-CA5CDFE2D8C6}"/>
            </a:ext>
          </a:extLst>
        </xdr:cNvPr>
        <xdr:cNvSpPr/>
      </xdr:nvSpPr>
      <xdr:spPr>
        <a:xfrm>
          <a:off x="7131626" y="5029200"/>
          <a:ext cx="95251" cy="308263"/>
        </a:xfrm>
        <a:prstGeom prst="rightBrace">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454269</xdr:colOff>
      <xdr:row>24</xdr:row>
      <xdr:rowOff>234462</xdr:rowOff>
    </xdr:from>
    <xdr:to>
      <xdr:col>11</xdr:col>
      <xdr:colOff>512885</xdr:colOff>
      <xdr:row>26</xdr:row>
      <xdr:rowOff>109904</xdr:rowOff>
    </xdr:to>
    <xdr:sp macro="" textlink="">
      <xdr:nvSpPr>
        <xdr:cNvPr id="4" name="正方形/長方形 3">
          <a:extLst>
            <a:ext uri="{FF2B5EF4-FFF2-40B4-BE49-F238E27FC236}">
              <a16:creationId xmlns:a16="http://schemas.microsoft.com/office/drawing/2014/main" id="{CB30F25A-FC68-4C15-B3F1-4E8F9D9E4D13}"/>
            </a:ext>
          </a:extLst>
        </xdr:cNvPr>
        <xdr:cNvSpPr/>
      </xdr:nvSpPr>
      <xdr:spPr>
        <a:xfrm>
          <a:off x="7178919" y="6540012"/>
          <a:ext cx="744416" cy="35169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借上料</a:t>
          </a:r>
          <a:r>
            <a:rPr kumimoji="1" lang="ja-JP" altLang="en-US" sz="1100"/>
            <a:t>り上げ料</a:t>
          </a:r>
        </a:p>
      </xdr:txBody>
    </xdr:sp>
    <xdr:clientData/>
  </xdr:twoCellAnchor>
  <xdr:twoCellAnchor>
    <xdr:from>
      <xdr:col>12</xdr:col>
      <xdr:colOff>630116</xdr:colOff>
      <xdr:row>13</xdr:row>
      <xdr:rowOff>190500</xdr:rowOff>
    </xdr:from>
    <xdr:to>
      <xdr:col>15</xdr:col>
      <xdr:colOff>1699847</xdr:colOff>
      <xdr:row>16</xdr:row>
      <xdr:rowOff>227134</xdr:rowOff>
    </xdr:to>
    <xdr:sp macro="" textlink="">
      <xdr:nvSpPr>
        <xdr:cNvPr id="5" name="フローチャート: 代替処理 4">
          <a:extLst>
            <a:ext uri="{FF2B5EF4-FFF2-40B4-BE49-F238E27FC236}">
              <a16:creationId xmlns:a16="http://schemas.microsoft.com/office/drawing/2014/main" id="{8BCAE908-14D9-C14D-53EE-072209B97BFF}"/>
            </a:ext>
          </a:extLst>
        </xdr:cNvPr>
        <xdr:cNvSpPr/>
      </xdr:nvSpPr>
      <xdr:spPr>
        <a:xfrm>
          <a:off x="8755674" y="3839308"/>
          <a:ext cx="3714750" cy="783980"/>
        </a:xfrm>
        <a:prstGeom prst="flowChartAlternateProcess">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左の黄色の部分に係数を入力すれば、旅費（燃料費等）の目安単価がわかるようになっています。</a:t>
          </a:r>
          <a:r>
            <a:rPr kumimoji="1" lang="ja-JP" altLang="en-US" sz="1100"/>
            <a:t>の部分に係数を入力すれば、旅費（燃料費等）黄色の部分に係数を入力すれば、旅費（燃料費等）の目安単価がわかるように作成した。うに作成した。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AF124-4418-404F-AD30-275E40BE2C9D}">
  <sheetPr>
    <tabColor rgb="FF00B0F0"/>
  </sheetPr>
  <dimension ref="B1:Q39"/>
  <sheetViews>
    <sheetView tabSelected="1" view="pageBreakPreview" zoomScale="130" zoomScaleNormal="130" zoomScaleSheetLayoutView="130" workbookViewId="0"/>
  </sheetViews>
  <sheetFormatPr defaultRowHeight="18"/>
  <cols>
    <col min="1" max="1" width="2.59765625" customWidth="1"/>
    <col min="2" max="2" width="5.3984375" customWidth="1"/>
    <col min="5" max="5" width="10.59765625" customWidth="1"/>
    <col min="10" max="10" width="15.59765625" customWidth="1"/>
    <col min="15" max="15" width="16.59765625" customWidth="1"/>
    <col min="16" max="16" width="34" customWidth="1"/>
    <col min="17" max="17" width="11.09765625" customWidth="1"/>
    <col min="18" max="18" width="4.8984375" customWidth="1"/>
  </cols>
  <sheetData>
    <row r="1" spans="2:16">
      <c r="B1" s="7" t="s">
        <v>67</v>
      </c>
      <c r="C1" s="7"/>
      <c r="D1" s="7"/>
      <c r="E1" s="7"/>
      <c r="F1" s="7"/>
      <c r="G1" s="7"/>
      <c r="H1" s="7"/>
      <c r="I1" s="7"/>
      <c r="J1" s="7"/>
      <c r="K1" s="7"/>
      <c r="L1" s="7"/>
      <c r="M1" s="7"/>
      <c r="N1" s="7"/>
      <c r="O1" s="8" t="s">
        <v>74</v>
      </c>
      <c r="P1" s="7"/>
    </row>
    <row r="2" spans="2:16" ht="18.75" customHeight="1">
      <c r="B2" s="7" t="s">
        <v>73</v>
      </c>
      <c r="C2" s="7"/>
      <c r="D2" s="7"/>
      <c r="E2" s="7"/>
      <c r="F2" s="7"/>
      <c r="G2" s="7"/>
      <c r="H2" s="7"/>
      <c r="I2" s="7"/>
      <c r="J2" s="7"/>
      <c r="K2" s="7"/>
      <c r="L2" s="7"/>
      <c r="M2" s="7"/>
      <c r="N2" s="7"/>
      <c r="O2" s="7"/>
      <c r="P2" s="7"/>
    </row>
    <row r="3" spans="2:16">
      <c r="B3" s="7" t="s">
        <v>66</v>
      </c>
      <c r="C3" s="7"/>
      <c r="D3" s="7"/>
      <c r="E3" s="7"/>
      <c r="F3" s="7"/>
      <c r="G3" s="7"/>
      <c r="H3" s="7"/>
      <c r="I3" s="7"/>
      <c r="J3" s="7"/>
      <c r="K3" s="7"/>
      <c r="L3" s="7"/>
      <c r="M3" s="7"/>
      <c r="N3" s="7"/>
      <c r="O3" s="7"/>
      <c r="P3" s="7"/>
    </row>
    <row r="4" spans="2:16">
      <c r="B4" s="7" t="s">
        <v>37</v>
      </c>
      <c r="C4" s="7"/>
      <c r="D4" s="7"/>
      <c r="E4" s="7"/>
      <c r="F4" s="7"/>
      <c r="G4" s="7"/>
      <c r="H4" s="7"/>
      <c r="I4" s="7"/>
      <c r="J4" s="7"/>
      <c r="K4" s="7"/>
      <c r="L4" s="7"/>
      <c r="M4" s="7"/>
      <c r="N4" s="7"/>
      <c r="O4" s="7"/>
      <c r="P4" s="7"/>
    </row>
    <row r="5" spans="2:16">
      <c r="B5" s="10" t="s">
        <v>68</v>
      </c>
      <c r="C5" s="7"/>
      <c r="D5" s="7"/>
      <c r="E5" s="7"/>
      <c r="F5" s="7"/>
      <c r="G5" s="7"/>
      <c r="H5" s="7"/>
      <c r="I5" s="7"/>
      <c r="J5" s="7"/>
      <c r="K5" s="7"/>
      <c r="L5" s="7"/>
      <c r="M5" s="7"/>
      <c r="N5" s="7"/>
      <c r="O5" s="7"/>
      <c r="P5" s="7"/>
    </row>
    <row r="6" spans="2:16">
      <c r="B6" s="7" t="s">
        <v>69</v>
      </c>
      <c r="C6" s="7"/>
      <c r="D6" s="7"/>
      <c r="E6" s="7"/>
      <c r="F6" s="7"/>
      <c r="G6" s="7"/>
      <c r="H6" s="7"/>
      <c r="I6" s="7"/>
      <c r="J6" s="7"/>
      <c r="K6" s="7"/>
      <c r="L6" s="7"/>
      <c r="M6" s="7"/>
      <c r="N6" s="7"/>
      <c r="O6" s="7"/>
      <c r="P6" s="7"/>
    </row>
    <row r="7" spans="2:16" ht="39.75" customHeight="1">
      <c r="B7" s="7"/>
      <c r="C7" s="70" t="s">
        <v>70</v>
      </c>
      <c r="D7" s="71"/>
      <c r="E7" s="71"/>
      <c r="F7" s="71"/>
      <c r="G7" s="71"/>
      <c r="H7" s="71"/>
      <c r="I7" s="71"/>
      <c r="J7" s="71"/>
      <c r="K7" s="71"/>
      <c r="L7" s="71"/>
      <c r="M7" s="71"/>
      <c r="N7" s="71"/>
      <c r="O7" s="71"/>
      <c r="P7" s="71"/>
    </row>
    <row r="8" spans="2:16">
      <c r="B8" s="7"/>
      <c r="C8" s="7" t="s">
        <v>21</v>
      </c>
      <c r="D8" s="7"/>
      <c r="E8" s="7"/>
      <c r="F8" s="7"/>
      <c r="G8" s="7"/>
      <c r="H8" s="7"/>
      <c r="I8" s="7"/>
      <c r="J8" s="7"/>
      <c r="K8" s="7"/>
      <c r="L8" s="7"/>
      <c r="M8" s="7"/>
      <c r="N8" s="7"/>
      <c r="O8" s="7"/>
      <c r="P8" s="7"/>
    </row>
    <row r="9" spans="2:16">
      <c r="B9" s="7"/>
      <c r="C9" s="7"/>
      <c r="D9" s="7" t="s">
        <v>34</v>
      </c>
      <c r="E9" s="7"/>
      <c r="F9" s="7"/>
      <c r="G9" s="7"/>
      <c r="H9" s="7"/>
      <c r="I9" s="7"/>
      <c r="J9" s="7"/>
      <c r="K9" s="7"/>
      <c r="L9" s="7"/>
      <c r="M9" s="7"/>
      <c r="N9" s="7"/>
      <c r="O9" s="7"/>
      <c r="P9" s="7"/>
    </row>
    <row r="10" spans="2:16" ht="36.75" customHeight="1" thickBot="1">
      <c r="B10" s="7"/>
      <c r="C10" s="7"/>
      <c r="D10" s="70" t="s">
        <v>36</v>
      </c>
      <c r="E10" s="70"/>
      <c r="F10" s="70"/>
      <c r="G10" s="70"/>
      <c r="H10" s="70"/>
      <c r="I10" s="70"/>
      <c r="J10" s="70"/>
      <c r="K10" s="70"/>
      <c r="L10" s="70"/>
      <c r="M10" s="70"/>
      <c r="N10" s="70"/>
      <c r="O10" s="70"/>
      <c r="P10" s="70"/>
    </row>
    <row r="11" spans="2:16" ht="18.75" customHeight="1" thickBot="1">
      <c r="B11" s="7"/>
      <c r="C11" s="7"/>
      <c r="D11" s="9" t="s">
        <v>22</v>
      </c>
      <c r="E11" s="25">
        <v>17.899999999999999</v>
      </c>
      <c r="F11" s="11" t="s">
        <v>3</v>
      </c>
      <c r="G11" s="11" t="s">
        <v>23</v>
      </c>
      <c r="H11" s="26">
        <v>0.7</v>
      </c>
      <c r="I11" s="12" t="s">
        <v>4</v>
      </c>
      <c r="J11" s="11">
        <f>E11*H11</f>
        <v>12.529999999999998</v>
      </c>
      <c r="K11" s="13"/>
      <c r="L11" s="72" t="s">
        <v>77</v>
      </c>
      <c r="M11" s="73"/>
      <c r="N11" s="73"/>
      <c r="O11" s="73"/>
      <c r="P11" s="74"/>
    </row>
    <row r="12" spans="2:16" ht="18.600000000000001" thickBot="1">
      <c r="B12" s="7"/>
      <c r="C12" s="7" t="s">
        <v>24</v>
      </c>
      <c r="D12" s="7"/>
      <c r="E12" s="7"/>
      <c r="F12" s="7"/>
      <c r="G12" s="7"/>
      <c r="H12" s="55"/>
      <c r="I12" s="55"/>
      <c r="J12" s="55"/>
      <c r="K12" s="55"/>
      <c r="L12" s="55"/>
      <c r="M12" s="55"/>
      <c r="N12" s="55"/>
      <c r="O12" s="56"/>
      <c r="P12" s="7"/>
    </row>
    <row r="13" spans="2:16" ht="18.600000000000001" thickBot="1">
      <c r="B13" s="7"/>
      <c r="C13" s="7"/>
      <c r="D13" s="24">
        <v>174</v>
      </c>
      <c r="E13" s="14" t="s">
        <v>78</v>
      </c>
      <c r="F13" s="14"/>
      <c r="G13" s="15"/>
      <c r="H13" s="28"/>
      <c r="I13" s="14"/>
      <c r="J13" s="14"/>
      <c r="K13" s="57"/>
      <c r="L13" s="14"/>
      <c r="M13" s="14"/>
      <c r="N13" s="14"/>
      <c r="O13" s="15"/>
      <c r="P13" s="7"/>
    </row>
    <row r="14" spans="2:16" ht="18.600000000000001" thickBot="1">
      <c r="B14" s="7"/>
      <c r="C14" s="7" t="s">
        <v>72</v>
      </c>
      <c r="D14" s="10"/>
      <c r="E14" s="7"/>
      <c r="F14" s="7"/>
      <c r="G14" s="7"/>
      <c r="H14" s="7"/>
      <c r="I14" s="7"/>
      <c r="J14" s="7"/>
      <c r="K14" s="10"/>
      <c r="L14" s="7"/>
      <c r="M14" s="7"/>
      <c r="N14" s="7"/>
      <c r="O14" s="7"/>
      <c r="P14" s="7"/>
    </row>
    <row r="15" spans="2:16" ht="18.600000000000001" thickBot="1">
      <c r="B15" s="7"/>
      <c r="C15" s="16" t="s">
        <v>25</v>
      </c>
      <c r="D15" s="59">
        <v>4440</v>
      </c>
      <c r="E15" s="7" t="s">
        <v>28</v>
      </c>
      <c r="F15" s="54" t="s">
        <v>71</v>
      </c>
      <c r="G15" s="7"/>
      <c r="H15" s="7"/>
      <c r="I15" s="7"/>
      <c r="J15" s="7"/>
      <c r="K15" s="10"/>
      <c r="L15" s="7"/>
      <c r="M15" s="7"/>
      <c r="N15" s="7"/>
      <c r="O15" s="7"/>
      <c r="P15" s="7"/>
    </row>
    <row r="16" spans="2:16" ht="18.600000000000001" thickBot="1">
      <c r="B16" s="7"/>
      <c r="C16" s="16" t="s">
        <v>26</v>
      </c>
      <c r="D16" s="27">
        <v>3396</v>
      </c>
      <c r="E16" s="7" t="s">
        <v>28</v>
      </c>
      <c r="F16" s="7" t="s">
        <v>80</v>
      </c>
      <c r="G16" s="7"/>
      <c r="H16" s="7"/>
      <c r="I16" s="7"/>
      <c r="J16" s="7"/>
      <c r="K16" s="10"/>
      <c r="L16" s="7"/>
      <c r="M16" s="7"/>
      <c r="N16" s="7"/>
      <c r="O16" s="7"/>
      <c r="P16" s="7"/>
    </row>
    <row r="17" spans="2:16" ht="18.600000000000001" thickBot="1">
      <c r="B17" s="7"/>
      <c r="C17" s="7" t="s">
        <v>27</v>
      </c>
      <c r="D17" s="38">
        <f>D15+D16</f>
        <v>7836</v>
      </c>
      <c r="E17" s="7" t="s">
        <v>28</v>
      </c>
      <c r="F17" s="7" t="s">
        <v>81</v>
      </c>
      <c r="G17" s="7"/>
      <c r="H17" s="7"/>
      <c r="I17" s="7"/>
      <c r="J17" s="7"/>
      <c r="K17" s="10"/>
      <c r="L17" s="7"/>
      <c r="M17" s="7"/>
      <c r="N17" s="7"/>
      <c r="O17" s="7"/>
      <c r="P17" s="7"/>
    </row>
    <row r="18" spans="2:16">
      <c r="B18" s="7"/>
      <c r="C18" s="7"/>
      <c r="D18" s="10"/>
      <c r="E18" s="7"/>
      <c r="F18" s="7"/>
      <c r="G18" s="7"/>
      <c r="H18" s="7"/>
      <c r="I18" s="7"/>
      <c r="J18" s="7"/>
      <c r="K18" s="10"/>
      <c r="L18" s="7"/>
      <c r="M18" s="7"/>
      <c r="N18" s="7"/>
      <c r="O18" s="7"/>
      <c r="P18" s="7"/>
    </row>
    <row r="19" spans="2:16" ht="18.600000000000001" thickBot="1">
      <c r="B19" t="s">
        <v>0</v>
      </c>
      <c r="J19" s="32" t="s">
        <v>14</v>
      </c>
      <c r="L19" s="3"/>
    </row>
    <row r="20" spans="2:16" ht="19.2" thickTop="1" thickBot="1">
      <c r="C20" s="49" t="s">
        <v>1</v>
      </c>
      <c r="D20" s="22"/>
      <c r="E20">
        <f>D13</f>
        <v>174</v>
      </c>
      <c r="F20" t="s">
        <v>2</v>
      </c>
      <c r="G20" s="17">
        <f>J11</f>
        <v>12.529999999999998</v>
      </c>
      <c r="H20" t="s">
        <v>3</v>
      </c>
      <c r="I20" s="1" t="s">
        <v>4</v>
      </c>
      <c r="J20" s="33">
        <f>E20/G20</f>
        <v>13.886671987230649</v>
      </c>
      <c r="L20" s="29" t="s">
        <v>35</v>
      </c>
      <c r="M20" t="s">
        <v>64</v>
      </c>
    </row>
    <row r="21" spans="2:16">
      <c r="B21" s="4" t="s">
        <v>47</v>
      </c>
      <c r="C21" s="48" t="s">
        <v>5</v>
      </c>
      <c r="D21" s="62"/>
      <c r="E21" s="58">
        <v>6000</v>
      </c>
      <c r="F21" t="s">
        <v>2</v>
      </c>
      <c r="G21" s="35">
        <v>3000</v>
      </c>
      <c r="H21" t="s">
        <v>6</v>
      </c>
      <c r="I21" s="1" t="s">
        <v>4</v>
      </c>
      <c r="J21" s="31">
        <f t="shared" ref="J21:J30" si="0">E21/G21</f>
        <v>2</v>
      </c>
      <c r="M21" t="s">
        <v>46</v>
      </c>
    </row>
    <row r="22" spans="2:16">
      <c r="B22" s="4" t="s">
        <v>48</v>
      </c>
      <c r="C22" s="52" t="s">
        <v>7</v>
      </c>
      <c r="D22" s="41"/>
      <c r="E22" s="2">
        <v>30500</v>
      </c>
      <c r="F22" t="s">
        <v>2</v>
      </c>
      <c r="G22" s="36">
        <f>D17</f>
        <v>7836</v>
      </c>
      <c r="H22" t="s">
        <v>6</v>
      </c>
      <c r="I22" s="1" t="s">
        <v>4</v>
      </c>
      <c r="J22" s="34">
        <f t="shared" si="0"/>
        <v>3.8922919857069935</v>
      </c>
    </row>
    <row r="23" spans="2:16">
      <c r="B23" s="4" t="s">
        <v>49</v>
      </c>
      <c r="C23" s="52" t="s">
        <v>8</v>
      </c>
      <c r="D23" s="41"/>
      <c r="E23" s="2">
        <v>3700</v>
      </c>
      <c r="F23" t="s">
        <v>2</v>
      </c>
      <c r="G23" s="36">
        <f>D17</f>
        <v>7836</v>
      </c>
      <c r="H23" t="s">
        <v>6</v>
      </c>
      <c r="I23" s="1" t="s">
        <v>4</v>
      </c>
      <c r="J23" s="34">
        <f t="shared" si="0"/>
        <v>0.47217968351199591</v>
      </c>
    </row>
    <row r="24" spans="2:16">
      <c r="B24" s="4" t="s">
        <v>50</v>
      </c>
      <c r="C24" s="52" t="s">
        <v>9</v>
      </c>
      <c r="D24" s="41"/>
      <c r="E24" s="2">
        <v>7850</v>
      </c>
      <c r="F24" t="s">
        <v>2</v>
      </c>
      <c r="G24" s="36">
        <f>D17</f>
        <v>7836</v>
      </c>
      <c r="H24" t="s">
        <v>6</v>
      </c>
      <c r="I24" s="1" t="s">
        <v>4</v>
      </c>
      <c r="J24" s="33">
        <f t="shared" si="0"/>
        <v>1.001786625829505</v>
      </c>
      <c r="L24" t="s">
        <v>9</v>
      </c>
      <c r="M24" t="s">
        <v>44</v>
      </c>
    </row>
    <row r="25" spans="2:16">
      <c r="B25" s="4" t="s">
        <v>51</v>
      </c>
      <c r="C25" s="52" t="s">
        <v>10</v>
      </c>
      <c r="D25" s="41"/>
      <c r="E25" s="2">
        <v>8166</v>
      </c>
      <c r="F25" t="s">
        <v>2</v>
      </c>
      <c r="G25" s="36">
        <f>D17</f>
        <v>7836</v>
      </c>
      <c r="H25" t="s">
        <v>6</v>
      </c>
      <c r="I25" s="1" t="s">
        <v>4</v>
      </c>
      <c r="J25" s="33">
        <f t="shared" si="0"/>
        <v>1.0421133231240429</v>
      </c>
      <c r="L25" s="60" t="s">
        <v>42</v>
      </c>
      <c r="M25" t="s">
        <v>43</v>
      </c>
    </row>
    <row r="26" spans="2:16">
      <c r="B26" s="4" t="s">
        <v>52</v>
      </c>
      <c r="C26" s="52" t="s">
        <v>11</v>
      </c>
      <c r="D26" s="41"/>
      <c r="E26" s="2">
        <v>1666</v>
      </c>
      <c r="F26" t="s">
        <v>2</v>
      </c>
      <c r="G26" s="36">
        <f>D17</f>
        <v>7836</v>
      </c>
      <c r="H26" t="s">
        <v>6</v>
      </c>
      <c r="I26" s="1" t="s">
        <v>4</v>
      </c>
      <c r="J26" s="30">
        <f t="shared" si="0"/>
        <v>0.21260847371107708</v>
      </c>
      <c r="M26" t="s">
        <v>45</v>
      </c>
    </row>
    <row r="27" spans="2:16">
      <c r="B27" s="4" t="s">
        <v>53</v>
      </c>
      <c r="C27" s="52" t="s">
        <v>12</v>
      </c>
      <c r="D27" s="41"/>
      <c r="E27" s="2">
        <v>11500</v>
      </c>
      <c r="F27" t="s">
        <v>2</v>
      </c>
      <c r="G27" s="36">
        <f>D17</f>
        <v>7836</v>
      </c>
      <c r="H27" t="s">
        <v>6</v>
      </c>
      <c r="I27" s="1" t="s">
        <v>4</v>
      </c>
      <c r="J27" s="33">
        <f t="shared" si="0"/>
        <v>1.4675855028075548</v>
      </c>
      <c r="M27" t="s">
        <v>29</v>
      </c>
    </row>
    <row r="28" spans="2:16">
      <c r="B28" s="4" t="s">
        <v>54</v>
      </c>
      <c r="C28" s="52" t="s">
        <v>13</v>
      </c>
      <c r="D28" s="41"/>
      <c r="E28" s="2">
        <v>73405</v>
      </c>
      <c r="F28" t="s">
        <v>2</v>
      </c>
      <c r="G28" s="36">
        <f>D17</f>
        <v>7836</v>
      </c>
      <c r="H28" t="s">
        <v>6</v>
      </c>
      <c r="I28" s="1" t="s">
        <v>4</v>
      </c>
      <c r="J28" s="30">
        <f t="shared" si="0"/>
        <v>9.3676620724859614</v>
      </c>
      <c r="M28" t="s">
        <v>61</v>
      </c>
    </row>
    <row r="29" spans="2:16">
      <c r="B29" s="4" t="s">
        <v>55</v>
      </c>
      <c r="C29" s="52" t="s">
        <v>20</v>
      </c>
      <c r="D29" s="41"/>
      <c r="E29" s="2">
        <v>82800</v>
      </c>
      <c r="F29" t="s">
        <v>2</v>
      </c>
      <c r="G29" s="37">
        <v>7836</v>
      </c>
      <c r="H29" t="s">
        <v>6</v>
      </c>
      <c r="I29" s="1" t="s">
        <v>4</v>
      </c>
      <c r="J29" s="34">
        <f>E29/G29</f>
        <v>10.566615620214396</v>
      </c>
      <c r="M29" t="s">
        <v>38</v>
      </c>
    </row>
    <row r="30" spans="2:16">
      <c r="B30" s="4" t="s">
        <v>56</v>
      </c>
      <c r="C30" s="52" t="s">
        <v>62</v>
      </c>
      <c r="D30" s="41"/>
      <c r="E30" s="2">
        <v>33770</v>
      </c>
      <c r="F30" t="s">
        <v>2</v>
      </c>
      <c r="G30" s="36">
        <f>D17</f>
        <v>7836</v>
      </c>
      <c r="H30" t="s">
        <v>6</v>
      </c>
      <c r="I30" s="1" t="s">
        <v>4</v>
      </c>
      <c r="J30" s="33">
        <f t="shared" si="0"/>
        <v>4.309596733027055</v>
      </c>
      <c r="M30" t="s">
        <v>63</v>
      </c>
    </row>
    <row r="31" spans="2:16" ht="18.600000000000001" thickBot="1">
      <c r="B31" s="4" t="s">
        <v>57</v>
      </c>
      <c r="C31" s="63" t="s">
        <v>40</v>
      </c>
      <c r="D31" s="64"/>
      <c r="E31" s="2">
        <v>120000</v>
      </c>
      <c r="F31" t="s">
        <v>2</v>
      </c>
      <c r="G31" s="61">
        <v>7836</v>
      </c>
      <c r="H31" t="s">
        <v>6</v>
      </c>
      <c r="I31" s="40" t="s">
        <v>4</v>
      </c>
      <c r="J31" s="44">
        <f>E31/G31</f>
        <v>15.313935681470138</v>
      </c>
      <c r="K31" s="45"/>
      <c r="L31" s="50"/>
      <c r="M31" t="s">
        <v>60</v>
      </c>
    </row>
    <row r="32" spans="2:16" ht="18.600000000000001" thickBot="1">
      <c r="H32" s="41"/>
      <c r="I32" s="42" t="s">
        <v>15</v>
      </c>
      <c r="J32" s="46">
        <f>SUM(J20:J31)</f>
        <v>63.533047689119371</v>
      </c>
      <c r="K32" s="48" t="s">
        <v>16</v>
      </c>
      <c r="L32" s="65">
        <f>ROUNDUP(J32,0)</f>
        <v>64</v>
      </c>
      <c r="M32" s="53" t="s">
        <v>31</v>
      </c>
      <c r="N32" s="52"/>
      <c r="O32" s="67" t="s">
        <v>75</v>
      </c>
      <c r="P32" s="67"/>
    </row>
    <row r="33" spans="2:17" ht="18.600000000000001" thickBot="1">
      <c r="I33" s="43" t="s">
        <v>41</v>
      </c>
      <c r="J33" s="47">
        <f>J20+J21+J22+J23+J24+J25+J26+J27+J28+J30+(E29/G34)</f>
        <v>42.935804197542033</v>
      </c>
      <c r="K33" s="49" t="s">
        <v>16</v>
      </c>
      <c r="L33" s="66">
        <f>ROUNDUP(J33,0)</f>
        <v>43</v>
      </c>
      <c r="M33" s="51" t="s">
        <v>31</v>
      </c>
      <c r="N33" s="52"/>
      <c r="O33" s="3"/>
    </row>
    <row r="34" spans="2:17" ht="18.600000000000001" thickBot="1">
      <c r="E34" s="68" t="s">
        <v>76</v>
      </c>
      <c r="F34" s="69"/>
      <c r="G34" s="69">
        <v>15672</v>
      </c>
      <c r="J34" t="s">
        <v>30</v>
      </c>
      <c r="L34" s="18"/>
      <c r="M34" s="18"/>
    </row>
    <row r="35" spans="2:17" ht="18.600000000000001" thickBot="1">
      <c r="G35" s="60" t="s">
        <v>79</v>
      </c>
      <c r="I35" t="s">
        <v>59</v>
      </c>
      <c r="J35" s="23" t="s">
        <v>39</v>
      </c>
      <c r="K35" s="18" t="s">
        <v>23</v>
      </c>
      <c r="L35" s="39">
        <f>L32</f>
        <v>64</v>
      </c>
      <c r="M35" s="18" t="s">
        <v>18</v>
      </c>
      <c r="N35" s="19">
        <f>D16</f>
        <v>3396</v>
      </c>
      <c r="O35" s="20" t="s">
        <v>17</v>
      </c>
      <c r="P35" s="21">
        <f>L35*N35</f>
        <v>217344</v>
      </c>
      <c r="Q35" s="22" t="s">
        <v>32</v>
      </c>
    </row>
    <row r="36" spans="2:17" ht="18.600000000000001" thickBot="1">
      <c r="J36" t="s">
        <v>65</v>
      </c>
      <c r="P36" s="4"/>
    </row>
    <row r="37" spans="2:17" ht="18.600000000000001" thickBot="1">
      <c r="J37" s="5"/>
      <c r="K37" s="6"/>
      <c r="L37" s="23" t="s">
        <v>33</v>
      </c>
      <c r="M37" s="18"/>
      <c r="N37" s="18"/>
      <c r="O37" s="21"/>
      <c r="P37" s="21">
        <f>L35*N35/3</f>
        <v>72448</v>
      </c>
      <c r="Q37" s="22" t="s">
        <v>19</v>
      </c>
    </row>
    <row r="38" spans="2:17" ht="140.25" customHeight="1">
      <c r="B38" s="73" t="s">
        <v>58</v>
      </c>
      <c r="C38" s="73"/>
      <c r="D38" s="73"/>
      <c r="E38" s="73"/>
      <c r="F38" s="73"/>
      <c r="G38" s="73"/>
      <c r="H38" s="73"/>
      <c r="I38" s="73"/>
      <c r="J38" s="73"/>
      <c r="K38" s="73"/>
      <c r="L38" s="73"/>
      <c r="M38" s="73"/>
      <c r="N38" s="73"/>
      <c r="O38" s="73"/>
      <c r="P38" s="73"/>
    </row>
    <row r="39" spans="2:17" ht="70.5" customHeight="1">
      <c r="H39" s="73"/>
      <c r="I39" s="73"/>
      <c r="J39" s="73"/>
      <c r="K39" s="73"/>
      <c r="L39" s="73"/>
      <c r="M39" s="73"/>
      <c r="N39" s="73"/>
      <c r="O39" s="73"/>
      <c r="P39" s="73"/>
    </row>
  </sheetData>
  <mergeCells count="5">
    <mergeCell ref="C7:P7"/>
    <mergeCell ref="D10:P10"/>
    <mergeCell ref="L11:P11"/>
    <mergeCell ref="B38:P38"/>
    <mergeCell ref="H39:P39"/>
  </mergeCells>
  <phoneticPr fontId="1"/>
  <pageMargins left="0.70866141732283472" right="0.70866141732283472" top="0.35433070866141736" bottom="0.35433070866141736" header="0.31496062992125984" footer="0.31496062992125984"/>
  <pageSetup paperSize="9" scale="6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20240423　A４横 </vt:lpstr>
      <vt:lpstr>'20240423　A４横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秀夫</dc:creator>
  <cp:lastModifiedBy>須藤 賢一</cp:lastModifiedBy>
  <cp:lastPrinted>2024-05-09T07:46:05Z</cp:lastPrinted>
  <dcterms:created xsi:type="dcterms:W3CDTF">2023-05-30T04:26:16Z</dcterms:created>
  <dcterms:modified xsi:type="dcterms:W3CDTF">2024-06-03T04:08:34Z</dcterms:modified>
</cp:coreProperties>
</file>